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4\CUENTA PUBLICA\"/>
    </mc:Choice>
  </mc:AlternateContent>
  <xr:revisionPtr revIDLastSave="0" documentId="13_ncr:1_{8D774245-D7D6-47E3-953B-B9C3ED94BA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4" l="1"/>
  <c r="D35" i="4" l="1"/>
  <c r="D34" i="4"/>
  <c r="D33" i="4"/>
  <c r="D32" i="4"/>
  <c r="F31" i="4"/>
  <c r="F40" i="4" s="1"/>
  <c r="E31" i="4"/>
  <c r="E40" i="4" s="1"/>
  <c r="G37" i="4"/>
  <c r="D38" i="4"/>
  <c r="D37" i="4" s="1"/>
  <c r="F37" i="4"/>
  <c r="E37" i="4"/>
  <c r="G38" i="4"/>
  <c r="G34" i="4"/>
  <c r="G33" i="4"/>
  <c r="G32" i="4"/>
  <c r="G29" i="4"/>
  <c r="G28" i="4"/>
  <c r="G27" i="4"/>
  <c r="G26" i="4"/>
  <c r="G25" i="4"/>
  <c r="G24" i="4"/>
  <c r="G23" i="4"/>
  <c r="G22" i="4"/>
  <c r="G21" i="4" s="1"/>
  <c r="D29" i="4"/>
  <c r="D28" i="4"/>
  <c r="D27" i="4"/>
  <c r="D26" i="4"/>
  <c r="D25" i="4"/>
  <c r="D24" i="4"/>
  <c r="D23" i="4"/>
  <c r="D22" i="4"/>
  <c r="D21" i="4" s="1"/>
  <c r="F21" i="4"/>
  <c r="E21" i="4"/>
  <c r="C37" i="4"/>
  <c r="C31" i="4"/>
  <c r="C21" i="4"/>
  <c r="C40" i="4" l="1"/>
  <c r="D31" i="4"/>
  <c r="D40" i="4" s="1"/>
  <c r="G31" i="4"/>
  <c r="G40" i="4" s="1"/>
  <c r="G41" i="4" s="1"/>
  <c r="B37" i="4"/>
  <c r="B31" i="4"/>
  <c r="B21" i="4"/>
  <c r="G14" i="4"/>
  <c r="G13" i="4"/>
  <c r="G12" i="4"/>
  <c r="G11" i="4"/>
  <c r="G10" i="4"/>
  <c r="G9" i="4"/>
  <c r="G8" i="4"/>
  <c r="G7" i="4"/>
  <c r="G6" i="4"/>
  <c r="G5" i="4"/>
  <c r="D14" i="4"/>
  <c r="D13" i="4"/>
  <c r="D12" i="4"/>
  <c r="D11" i="4"/>
  <c r="D10" i="4"/>
  <c r="D9" i="4"/>
  <c r="D8" i="4"/>
  <c r="D7" i="4"/>
  <c r="D6" i="4"/>
  <c r="D5" i="4"/>
  <c r="F16" i="4"/>
  <c r="E16" i="4"/>
  <c r="C16" i="4"/>
  <c r="B16" i="4"/>
  <c r="G16" i="4" l="1"/>
  <c r="G17" i="4" s="1"/>
  <c r="B40" i="4"/>
  <c r="D16" i="4"/>
</calcChain>
</file>

<file path=xl/sharedStrings.xml><?xml version="1.0" encoding="utf-8"?>
<sst xmlns="http://schemas.openxmlformats.org/spreadsheetml/2006/main" count="63" uniqueCount="40">
  <si>
    <t>Ingresos</t>
  </si>
  <si>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</si>
  <si>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</si>
  <si>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</si>
  <si>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</si>
  <si>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</si>
  <si>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</si>
  <si>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</si>
  <si>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</si>
  <si>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</si>
  <si>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</si>
  <si>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</si>
  <si>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</si>
  <si>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</si>
  <si>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</si>
  <si>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</si>
  <si>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</si>
  <si>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</si>
  <si>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</si>
  <si>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</si>
  <si>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</si>
  <si>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</si>
  <si>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</si>
  <si>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</si>
  <si>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</si>
  <si>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</si>
  <si>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</si>
  <si>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</si>
  <si>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</si>
  <si>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</si>
  <si>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</si>
  <si>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</si>
  <si>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</si>
  <si>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</si>
  <si>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</si>
  <si>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</si>
  <si>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</si>
  <si>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de los Entes Públicos de los Poderes Legislativo y Judicial, de los Órganos Autónomos y del Sector Paraestatal o Paramunicipal, así como de las Empresas Productivas del Estado</t>
  </si>
  <si>
    <t>Bajo protesta de decir verdad declaramos que los Estados Financieros y sus notas, son razonablemente correctos y son responsabilidad del emisor.</t>
  </si>
  <si>
    <t>Instituto Municipal de Vivienda de León, Guanajuato (IMUVI)
Estado Analítico de Ingresos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</si>
</sst>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8" fillId="2" borderId="4" xfId="8" quotePrefix="1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4" fontId="7" fillId="0" borderId="6" xfId="8" applyNumberFormat="1" applyFont="1" applyBorder="1" applyAlignment="1" applyProtection="1">
      <alignment vertical="top"/>
      <protection locked="0"/>
    </xf>
    <xf numFmtId="4" fontId="7" fillId="0" borderId="9" xfId="8" applyNumberFormat="1" applyFont="1" applyBorder="1" applyAlignment="1" applyProtection="1">
      <alignment vertical="top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3" fillId="0" borderId="9" xfId="8" applyNumberFormat="1" applyFont="1" applyBorder="1" applyAlignment="1" applyProtection="1">
      <alignment vertical="top"/>
      <protection locked="0"/>
    </xf>
    <xf numFmtId="4" fontId="3" fillId="0" borderId="11" xfId="8" applyNumberFormat="1" applyFont="1" applyBorder="1" applyAlignment="1" applyProtection="1">
      <alignment vertical="top"/>
      <protection locked="0"/>
    </xf>
    <xf numFmtId="4" fontId="7" fillId="0" borderId="4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4" fontId="7" fillId="0" borderId="10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8" fillId="2" borderId="11" xfId="8" applyFont="1" applyFill="1" applyBorder="1" applyAlignment="1">
      <alignment horizontal="center" vertical="center"/>
    </xf>
    <xf numFmtId="0" fontId="8" fillId="2" borderId="10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2" borderId="11" xfId="8" applyFont="1" applyFill="1" applyBorder="1" applyAlignment="1">
      <alignment horizontal="center" vertical="center" wrapText="1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4" fontId="3" fillId="0" borderId="0" xfId="8" applyNumberFormat="1" applyFont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2460675</xdr:colOff>
      <xdr:row>51</xdr:row>
      <xdr:rowOff>7940</xdr:rowOff>
    </xdr:from>
    <xdr:to>
      <xdr:col>5</xdr:col>
      <xdr:colOff>15874</xdr:colOff>
      <xdr:row>56</xdr:row>
      <xdr:rowOff>12219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0067B67-7488-495D-8AE9-3D45D99A5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0675" y="9310690"/>
          <a:ext cx="5310137" cy="718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0"/>
  <sheetViews>
    <sheetView showGridLines="0" tabSelected="1" zoomScaleNormal="100" workbookViewId="0">
      <selection sqref="A1:G1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33.6" customHeight="1" x14ac:dyDescent="0.2">
      <c r="A1" s="44" t="s">
        <v>39</v>
      </c>
      <c r="B1" s="45"/>
      <c r="C1" s="45"/>
      <c r="D1" s="45"/>
      <c r="E1" s="45"/>
      <c r="F1" s="45"/>
      <c r="G1" s="46"/>
    </row>
    <row r="2" spans="1:7" s="3" customFormat="1" x14ac:dyDescent="0.2">
      <c r="A2" s="34"/>
      <c r="B2" s="49" t="s">
        <v>0</v>
      </c>
      <c r="C2" s="50"/>
      <c r="D2" s="50"/>
      <c r="E2" s="50"/>
      <c r="F2" s="51"/>
      <c r="G2" s="47" t="s">
        <v>7</v>
      </c>
    </row>
    <row r="3" spans="1:7" s="1" customFormat="1" ht="24.95" customHeight="1" x14ac:dyDescent="0.2">
      <c r="A3" s="35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48"/>
    </row>
    <row r="4" spans="1:7" s="1" customFormat="1" x14ac:dyDescent="0.2">
      <c r="A4" s="36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7" x14ac:dyDescent="0.2">
      <c r="A5" s="37" t="s">
        <v>14</v>
      </c>
      <c r="B5" s="15">
        <v>0</v>
      </c>
      <c r="C5" s="15">
        <v>0</v>
      </c>
      <c r="D5" s="15">
        <f>+B5+C5</f>
        <v>0</v>
      </c>
      <c r="E5" s="15">
        <v>0</v>
      </c>
      <c r="F5" s="15">
        <v>0</v>
      </c>
      <c r="G5" s="15">
        <f>+F5-B5</f>
        <v>0</v>
      </c>
    </row>
    <row r="6" spans="1:7" x14ac:dyDescent="0.2">
      <c r="A6" s="38" t="s">
        <v>15</v>
      </c>
      <c r="B6" s="16">
        <v>0</v>
      </c>
      <c r="C6" s="16">
        <v>0</v>
      </c>
      <c r="D6" s="16">
        <f t="shared" ref="D6:D14" si="0">+B6+C6</f>
        <v>0</v>
      </c>
      <c r="E6" s="16">
        <v>0</v>
      </c>
      <c r="F6" s="16">
        <v>0</v>
      </c>
      <c r="G6" s="16">
        <f t="shared" ref="G6:G14" si="1">+F6-B6</f>
        <v>0</v>
      </c>
    </row>
    <row r="7" spans="1:7" x14ac:dyDescent="0.2">
      <c r="A7" s="37" t="s">
        <v>16</v>
      </c>
      <c r="B7" s="16">
        <v>0</v>
      </c>
      <c r="C7" s="16">
        <v>0</v>
      </c>
      <c r="D7" s="16">
        <f t="shared" si="0"/>
        <v>0</v>
      </c>
      <c r="E7" s="16">
        <v>0</v>
      </c>
      <c r="F7" s="16">
        <v>0</v>
      </c>
      <c r="G7" s="16">
        <f t="shared" si="1"/>
        <v>0</v>
      </c>
    </row>
    <row r="8" spans="1:7" x14ac:dyDescent="0.2">
      <c r="A8" s="37" t="s">
        <v>17</v>
      </c>
      <c r="B8" s="16">
        <v>0</v>
      </c>
      <c r="C8" s="16">
        <v>0</v>
      </c>
      <c r="D8" s="16">
        <f t="shared" si="0"/>
        <v>0</v>
      </c>
      <c r="E8" s="16">
        <v>0</v>
      </c>
      <c r="F8" s="16">
        <v>0</v>
      </c>
      <c r="G8" s="16">
        <f t="shared" si="1"/>
        <v>0</v>
      </c>
    </row>
    <row r="9" spans="1:7" x14ac:dyDescent="0.2">
      <c r="A9" s="37" t="s">
        <v>18</v>
      </c>
      <c r="B9" s="16">
        <v>22184996</v>
      </c>
      <c r="C9" s="16">
        <v>0</v>
      </c>
      <c r="D9" s="16">
        <f t="shared" si="0"/>
        <v>22184996</v>
      </c>
      <c r="E9" s="16">
        <v>26415789.940000001</v>
      </c>
      <c r="F9" s="16">
        <v>26415789.940000001</v>
      </c>
      <c r="G9" s="16">
        <f t="shared" si="1"/>
        <v>4230793.9400000013</v>
      </c>
    </row>
    <row r="10" spans="1:7" x14ac:dyDescent="0.2">
      <c r="A10" s="38" t="s">
        <v>19</v>
      </c>
      <c r="B10" s="16">
        <v>0</v>
      </c>
      <c r="C10" s="16">
        <v>0</v>
      </c>
      <c r="D10" s="16">
        <f t="shared" si="0"/>
        <v>0</v>
      </c>
      <c r="E10" s="16">
        <v>0</v>
      </c>
      <c r="F10" s="16">
        <v>0</v>
      </c>
      <c r="G10" s="16">
        <f t="shared" si="1"/>
        <v>0</v>
      </c>
    </row>
    <row r="11" spans="1:7" x14ac:dyDescent="0.2">
      <c r="A11" s="37" t="s">
        <v>20</v>
      </c>
      <c r="B11" s="16">
        <v>19552320</v>
      </c>
      <c r="C11" s="16">
        <v>0</v>
      </c>
      <c r="D11" s="16">
        <f t="shared" si="0"/>
        <v>19552320</v>
      </c>
      <c r="E11" s="16">
        <v>39562209.380000003</v>
      </c>
      <c r="F11" s="16">
        <v>39562209.380000003</v>
      </c>
      <c r="G11" s="16">
        <f t="shared" si="1"/>
        <v>20009889.380000003</v>
      </c>
    </row>
    <row r="12" spans="1:7" ht="22.5" x14ac:dyDescent="0.2">
      <c r="A12" s="37" t="s">
        <v>21</v>
      </c>
      <c r="B12" s="16">
        <v>0</v>
      </c>
      <c r="C12" s="16">
        <v>0</v>
      </c>
      <c r="D12" s="16">
        <f t="shared" si="0"/>
        <v>0</v>
      </c>
      <c r="E12" s="16">
        <v>0</v>
      </c>
      <c r="F12" s="16">
        <v>0</v>
      </c>
      <c r="G12" s="16">
        <f t="shared" si="1"/>
        <v>0</v>
      </c>
    </row>
    <row r="13" spans="1:7" ht="22.5" x14ac:dyDescent="0.2">
      <c r="A13" s="37" t="s">
        <v>22</v>
      </c>
      <c r="B13" s="16">
        <v>97219363</v>
      </c>
      <c r="C13" s="16">
        <v>7862040</v>
      </c>
      <c r="D13" s="16">
        <f t="shared" si="0"/>
        <v>105081403</v>
      </c>
      <c r="E13" s="16">
        <v>86564449.069999993</v>
      </c>
      <c r="F13" s="16">
        <v>86564449.069999993</v>
      </c>
      <c r="G13" s="16">
        <f t="shared" si="1"/>
        <v>-10654913.930000007</v>
      </c>
    </row>
    <row r="14" spans="1:7" x14ac:dyDescent="0.2">
      <c r="A14" s="37" t="s">
        <v>23</v>
      </c>
      <c r="B14" s="16">
        <v>0</v>
      </c>
      <c r="C14" s="16">
        <v>46753617</v>
      </c>
      <c r="D14" s="16">
        <f t="shared" si="0"/>
        <v>46753617</v>
      </c>
      <c r="E14" s="16">
        <v>0</v>
      </c>
      <c r="F14" s="16">
        <v>0</v>
      </c>
      <c r="G14" s="16">
        <f t="shared" si="1"/>
        <v>0</v>
      </c>
    </row>
    <row r="15" spans="1:7" x14ac:dyDescent="0.2">
      <c r="B15" s="12"/>
      <c r="C15" s="12"/>
      <c r="D15" s="12"/>
      <c r="E15" s="12"/>
      <c r="F15" s="12"/>
      <c r="G15" s="12"/>
    </row>
    <row r="16" spans="1:7" x14ac:dyDescent="0.2">
      <c r="A16" s="9" t="s">
        <v>24</v>
      </c>
      <c r="B16" s="17">
        <f>+B5+B6+B7+B8+B9+B10+B11+B12+B13+B14</f>
        <v>138956679</v>
      </c>
      <c r="C16" s="17">
        <f t="shared" ref="C16:G16" si="2">+C5+C6+C7+C8+C9+C10+C11+C12+C13+C14</f>
        <v>54615657</v>
      </c>
      <c r="D16" s="17">
        <f t="shared" si="2"/>
        <v>193572336</v>
      </c>
      <c r="E16" s="17">
        <f t="shared" si="2"/>
        <v>152542448.38999999</v>
      </c>
      <c r="F16" s="10">
        <f t="shared" si="2"/>
        <v>152542448.38999999</v>
      </c>
      <c r="G16" s="11">
        <f t="shared" si="2"/>
        <v>13585769.389999997</v>
      </c>
    </row>
    <row r="17" spans="1:7" x14ac:dyDescent="0.2">
      <c r="A17" s="22"/>
      <c r="B17" s="23"/>
      <c r="C17" s="23"/>
      <c r="D17" s="26"/>
      <c r="E17" s="24" t="s">
        <v>25</v>
      </c>
      <c r="F17" s="27"/>
      <c r="G17" s="21">
        <f>IF(G16&gt;0,G16,0)</f>
        <v>13585769.389999997</v>
      </c>
    </row>
    <row r="18" spans="1:7" ht="10.5" customHeight="1" x14ac:dyDescent="0.2">
      <c r="A18" s="32"/>
      <c r="B18" s="49" t="s">
        <v>0</v>
      </c>
      <c r="C18" s="50"/>
      <c r="D18" s="50"/>
      <c r="E18" s="50"/>
      <c r="F18" s="51"/>
      <c r="G18" s="47" t="s">
        <v>7</v>
      </c>
    </row>
    <row r="19" spans="1:7" ht="22.5" x14ac:dyDescent="0.2">
      <c r="A19" s="39" t="s">
        <v>26</v>
      </c>
      <c r="B19" s="4" t="s">
        <v>2</v>
      </c>
      <c r="C19" s="5" t="s">
        <v>3</v>
      </c>
      <c r="D19" s="5" t="s">
        <v>4</v>
      </c>
      <c r="E19" s="5" t="s">
        <v>5</v>
      </c>
      <c r="F19" s="6" t="s">
        <v>6</v>
      </c>
      <c r="G19" s="48"/>
    </row>
    <row r="20" spans="1:7" x14ac:dyDescent="0.2">
      <c r="A20" s="33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7" x14ac:dyDescent="0.2">
      <c r="A21" s="30" t="s">
        <v>27</v>
      </c>
      <c r="B21" s="18">
        <f>+B22+B23+B24+B25+B26+B27+B28+B29</f>
        <v>0</v>
      </c>
      <c r="C21" s="18">
        <f>+C22+C23+C24+C25+C26+C27+C28+C29</f>
        <v>0</v>
      </c>
      <c r="D21" s="18">
        <f t="shared" ref="D21:G21" si="3">+D22+D23+D24+D25+D26+D27+D28+D29</f>
        <v>0</v>
      </c>
      <c r="E21" s="18">
        <f t="shared" si="3"/>
        <v>0</v>
      </c>
      <c r="F21" s="18">
        <f t="shared" si="3"/>
        <v>0</v>
      </c>
      <c r="G21" s="18">
        <f t="shared" si="3"/>
        <v>0</v>
      </c>
    </row>
    <row r="22" spans="1:7" x14ac:dyDescent="0.2">
      <c r="A22" s="40" t="s">
        <v>14</v>
      </c>
      <c r="B22" s="19">
        <v>0</v>
      </c>
      <c r="C22" s="19">
        <v>0</v>
      </c>
      <c r="D22" s="19">
        <f t="shared" ref="D22:D29" si="4">+B22+C22</f>
        <v>0</v>
      </c>
      <c r="E22" s="19">
        <v>0</v>
      </c>
      <c r="F22" s="19">
        <v>0</v>
      </c>
      <c r="G22" s="19">
        <f>+F22-B22</f>
        <v>0</v>
      </c>
    </row>
    <row r="23" spans="1:7" x14ac:dyDescent="0.2">
      <c r="A23" s="40" t="s">
        <v>15</v>
      </c>
      <c r="B23" s="19">
        <v>0</v>
      </c>
      <c r="C23" s="19">
        <v>0</v>
      </c>
      <c r="D23" s="19">
        <f t="shared" si="4"/>
        <v>0</v>
      </c>
      <c r="E23" s="19">
        <v>0</v>
      </c>
      <c r="F23" s="19">
        <v>0</v>
      </c>
      <c r="G23" s="19">
        <f t="shared" ref="G23:G29" si="5">+F23-B23</f>
        <v>0</v>
      </c>
    </row>
    <row r="24" spans="1:7" x14ac:dyDescent="0.2">
      <c r="A24" s="40" t="s">
        <v>16</v>
      </c>
      <c r="B24" s="19">
        <v>0</v>
      </c>
      <c r="C24" s="19">
        <v>0</v>
      </c>
      <c r="D24" s="19">
        <f t="shared" si="4"/>
        <v>0</v>
      </c>
      <c r="E24" s="19">
        <v>0</v>
      </c>
      <c r="F24" s="19">
        <v>0</v>
      </c>
      <c r="G24" s="19">
        <f t="shared" si="5"/>
        <v>0</v>
      </c>
    </row>
    <row r="25" spans="1:7" x14ac:dyDescent="0.2">
      <c r="A25" s="40" t="s">
        <v>17</v>
      </c>
      <c r="B25" s="19">
        <v>0</v>
      </c>
      <c r="C25" s="19">
        <v>0</v>
      </c>
      <c r="D25" s="19">
        <f t="shared" si="4"/>
        <v>0</v>
      </c>
      <c r="E25" s="19">
        <v>0</v>
      </c>
      <c r="F25" s="19">
        <v>0</v>
      </c>
      <c r="G25" s="19">
        <f t="shared" si="5"/>
        <v>0</v>
      </c>
    </row>
    <row r="26" spans="1:7" x14ac:dyDescent="0.2">
      <c r="A26" s="40" t="s">
        <v>28</v>
      </c>
      <c r="B26" s="19">
        <v>0</v>
      </c>
      <c r="C26" s="19">
        <v>0</v>
      </c>
      <c r="D26" s="19">
        <f t="shared" si="4"/>
        <v>0</v>
      </c>
      <c r="E26" s="19">
        <v>0</v>
      </c>
      <c r="F26" s="19">
        <v>0</v>
      </c>
      <c r="G26" s="19">
        <f t="shared" si="5"/>
        <v>0</v>
      </c>
    </row>
    <row r="27" spans="1:7" x14ac:dyDescent="0.2">
      <c r="A27" s="40" t="s">
        <v>29</v>
      </c>
      <c r="B27" s="19">
        <v>0</v>
      </c>
      <c r="C27" s="19">
        <v>0</v>
      </c>
      <c r="D27" s="19">
        <f t="shared" si="4"/>
        <v>0</v>
      </c>
      <c r="E27" s="19">
        <v>0</v>
      </c>
      <c r="F27" s="19">
        <v>0</v>
      </c>
      <c r="G27" s="19">
        <f t="shared" si="5"/>
        <v>0</v>
      </c>
    </row>
    <row r="28" spans="1:7" ht="22.5" x14ac:dyDescent="0.2">
      <c r="A28" s="40" t="s">
        <v>30</v>
      </c>
      <c r="B28" s="19">
        <v>0</v>
      </c>
      <c r="C28" s="19">
        <v>0</v>
      </c>
      <c r="D28" s="19">
        <f t="shared" si="4"/>
        <v>0</v>
      </c>
      <c r="E28" s="19">
        <v>0</v>
      </c>
      <c r="F28" s="19">
        <v>0</v>
      </c>
      <c r="G28" s="19">
        <f t="shared" si="5"/>
        <v>0</v>
      </c>
    </row>
    <row r="29" spans="1:7" ht="22.5" x14ac:dyDescent="0.2">
      <c r="A29" s="40" t="s">
        <v>22</v>
      </c>
      <c r="B29" s="19">
        <v>0</v>
      </c>
      <c r="C29" s="19">
        <v>0</v>
      </c>
      <c r="D29" s="19">
        <f t="shared" si="4"/>
        <v>0</v>
      </c>
      <c r="E29" s="19">
        <v>0</v>
      </c>
      <c r="F29" s="19">
        <v>0</v>
      </c>
      <c r="G29" s="19">
        <f t="shared" si="5"/>
        <v>0</v>
      </c>
    </row>
    <row r="30" spans="1:7" x14ac:dyDescent="0.2">
      <c r="A30" s="40"/>
      <c r="B30" s="19"/>
      <c r="C30" s="19"/>
      <c r="D30" s="19"/>
      <c r="E30" s="19"/>
      <c r="F30" s="19"/>
      <c r="G30" s="19"/>
    </row>
    <row r="31" spans="1:7" ht="33.75" x14ac:dyDescent="0.2">
      <c r="A31" s="41" t="s">
        <v>37</v>
      </c>
      <c r="B31" s="20">
        <f>+B32+B33+B34+B35</f>
        <v>138956679</v>
      </c>
      <c r="C31" s="20">
        <f>+C32+C33+C34+C35</f>
        <v>7862040</v>
      </c>
      <c r="D31" s="20">
        <f t="shared" ref="D31:G31" si="6">+D32+D33+D34+D35</f>
        <v>146818719</v>
      </c>
      <c r="E31" s="20">
        <f t="shared" si="6"/>
        <v>152542448.38999999</v>
      </c>
      <c r="F31" s="20">
        <f t="shared" si="6"/>
        <v>152542448.38999999</v>
      </c>
      <c r="G31" s="20">
        <f t="shared" si="6"/>
        <v>13585769.389999997</v>
      </c>
    </row>
    <row r="32" spans="1:7" x14ac:dyDescent="0.2">
      <c r="A32" s="40" t="s">
        <v>15</v>
      </c>
      <c r="B32" s="19">
        <v>0</v>
      </c>
      <c r="C32" s="19">
        <v>0</v>
      </c>
      <c r="D32" s="19">
        <f>+B32+C32</f>
        <v>0</v>
      </c>
      <c r="E32" s="19">
        <v>0</v>
      </c>
      <c r="F32" s="19">
        <v>0</v>
      </c>
      <c r="G32" s="19">
        <f t="shared" ref="G32:G35" si="7">+F32-B32</f>
        <v>0</v>
      </c>
    </row>
    <row r="33" spans="1:7" x14ac:dyDescent="0.2">
      <c r="A33" s="40" t="s">
        <v>31</v>
      </c>
      <c r="B33" s="19">
        <v>22184996</v>
      </c>
      <c r="C33" s="19">
        <v>0</v>
      </c>
      <c r="D33" s="19">
        <f t="shared" ref="D33:D35" si="8">+B33+C33</f>
        <v>22184996</v>
      </c>
      <c r="E33" s="19">
        <v>26415789.940000001</v>
      </c>
      <c r="F33" s="19">
        <v>26415789.940000001</v>
      </c>
      <c r="G33" s="19">
        <f t="shared" si="7"/>
        <v>4230793.9400000013</v>
      </c>
    </row>
    <row r="34" spans="1:7" ht="22.5" x14ac:dyDescent="0.2">
      <c r="A34" s="40" t="s">
        <v>32</v>
      </c>
      <c r="B34" s="19">
        <v>19552320</v>
      </c>
      <c r="C34" s="19">
        <v>0</v>
      </c>
      <c r="D34" s="19">
        <f t="shared" si="8"/>
        <v>19552320</v>
      </c>
      <c r="E34" s="19">
        <v>39562209.380000003</v>
      </c>
      <c r="F34" s="19">
        <v>39562209.380000003</v>
      </c>
      <c r="G34" s="19">
        <f t="shared" si="7"/>
        <v>20009889.380000003</v>
      </c>
    </row>
    <row r="35" spans="1:7" ht="22.5" x14ac:dyDescent="0.2">
      <c r="A35" s="40" t="s">
        <v>22</v>
      </c>
      <c r="B35" s="19">
        <v>97219363</v>
      </c>
      <c r="C35" s="19">
        <v>7862040</v>
      </c>
      <c r="D35" s="19">
        <f t="shared" si="8"/>
        <v>105081403</v>
      </c>
      <c r="E35" s="19">
        <v>86564449.069999993</v>
      </c>
      <c r="F35" s="19">
        <v>86564449.069999993</v>
      </c>
      <c r="G35" s="19">
        <f t="shared" si="7"/>
        <v>-10654913.930000007</v>
      </c>
    </row>
    <row r="36" spans="1:7" x14ac:dyDescent="0.2">
      <c r="A36" s="13"/>
      <c r="B36" s="19"/>
      <c r="C36" s="19"/>
      <c r="D36" s="19"/>
      <c r="E36" s="19"/>
      <c r="F36" s="19"/>
      <c r="G36" s="19"/>
    </row>
    <row r="37" spans="1:7" x14ac:dyDescent="0.2">
      <c r="A37" s="31" t="s">
        <v>33</v>
      </c>
      <c r="B37" s="20">
        <f>+B38</f>
        <v>0</v>
      </c>
      <c r="C37" s="20">
        <f>+C38</f>
        <v>46753617</v>
      </c>
      <c r="D37" s="20">
        <f t="shared" ref="D37:G37" si="9">+D38</f>
        <v>46753617</v>
      </c>
      <c r="E37" s="20">
        <f t="shared" si="9"/>
        <v>0</v>
      </c>
      <c r="F37" s="20">
        <f t="shared" si="9"/>
        <v>0</v>
      </c>
      <c r="G37" s="20">
        <f t="shared" si="9"/>
        <v>0</v>
      </c>
    </row>
    <row r="38" spans="1:7" x14ac:dyDescent="0.2">
      <c r="A38" s="40" t="s">
        <v>23</v>
      </c>
      <c r="B38" s="20">
        <v>0</v>
      </c>
      <c r="C38" s="20">
        <v>46753617</v>
      </c>
      <c r="D38" s="20">
        <f>+B38+C38</f>
        <v>46753617</v>
      </c>
      <c r="E38" s="20">
        <v>0</v>
      </c>
      <c r="F38" s="20">
        <v>0</v>
      </c>
      <c r="G38" s="20">
        <f>+F38-B38</f>
        <v>0</v>
      </c>
    </row>
    <row r="39" spans="1:7" x14ac:dyDescent="0.2">
      <c r="A39" s="40"/>
      <c r="B39" s="20"/>
      <c r="C39" s="20"/>
      <c r="D39" s="20"/>
      <c r="E39" s="20"/>
      <c r="F39" s="20"/>
      <c r="G39" s="20"/>
    </row>
    <row r="40" spans="1:7" x14ac:dyDescent="0.2">
      <c r="A40" s="14" t="s">
        <v>24</v>
      </c>
      <c r="B40" s="17">
        <f>+B21+B31+B37</f>
        <v>138956679</v>
      </c>
      <c r="C40" s="17">
        <f>+C21+C31+C37</f>
        <v>54615657</v>
      </c>
      <c r="D40" s="17">
        <f t="shared" ref="D40:G40" si="10">+D21+D31+D37</f>
        <v>193572336</v>
      </c>
      <c r="E40" s="17">
        <f t="shared" si="10"/>
        <v>152542448.38999999</v>
      </c>
      <c r="F40" s="17">
        <f t="shared" si="10"/>
        <v>152542448.38999999</v>
      </c>
      <c r="G40" s="11">
        <f t="shared" si="10"/>
        <v>13585769.389999997</v>
      </c>
    </row>
    <row r="41" spans="1:7" x14ac:dyDescent="0.2">
      <c r="A41" s="22"/>
      <c r="B41" s="23"/>
      <c r="C41" s="23"/>
      <c r="D41" s="23"/>
      <c r="E41" s="24" t="s">
        <v>25</v>
      </c>
      <c r="F41" s="25"/>
      <c r="G41" s="21">
        <f>IF(G40&gt;0,G40,0)</f>
        <v>13585769.389999997</v>
      </c>
    </row>
    <row r="43" spans="1:7" ht="22.5" customHeight="1" x14ac:dyDescent="0.2">
      <c r="A43" s="28" t="s">
        <v>34</v>
      </c>
    </row>
    <row r="44" spans="1:7" x14ac:dyDescent="0.2">
      <c r="A44" s="29" t="s">
        <v>35</v>
      </c>
    </row>
    <row r="45" spans="1:7" ht="22.5" customHeight="1" x14ac:dyDescent="0.2">
      <c r="A45" s="43" t="s">
        <v>36</v>
      </c>
      <c r="B45" s="43"/>
      <c r="C45" s="43"/>
      <c r="D45" s="43"/>
      <c r="E45" s="43"/>
      <c r="F45" s="43"/>
      <c r="G45" s="43"/>
    </row>
    <row r="47" spans="1:7" x14ac:dyDescent="0.2">
      <c r="A47" s="2" t="s">
        <v>38</v>
      </c>
    </row>
    <row r="49" spans="2:6" x14ac:dyDescent="0.2">
      <c r="E49" s="42"/>
      <c r="F49" s="42"/>
    </row>
    <row r="50" spans="2:6" x14ac:dyDescent="0.2">
      <c r="E50" s="42"/>
      <c r="F50" s="42"/>
    </row>
    <row r="60" spans="2:6" x14ac:dyDescent="0.2">
      <c r="B60" s="42"/>
    </row>
  </sheetData>
  <sheetProtection formatCells="0" formatColumns="0" formatRows="0" insertRows="0" autoFilter="0"/>
  <mergeCells count="6">
    <mergeCell ref="A45:G45"/>
    <mergeCell ref="A1:G1"/>
    <mergeCell ref="G2:G3"/>
    <mergeCell ref="G18:G19"/>
    <mergeCell ref="B2:F2"/>
    <mergeCell ref="B18:F18"/>
  </mergeCells>
  <printOptions horizontalCentered="1"/>
  <pageMargins left="0.70866141732283472" right="0.70866141732283472" top="0.74803149606299213" bottom="0.74803149606299213" header="0.31496062992125984" footer="0.31496062992125984"/>
  <pageSetup scale="69" orientation="landscape" r:id="rId1"/>
  <ignoredErrors>
    <ignoredError sqref="B20:F20 B4:F4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Carlo Mota</cp:lastModifiedBy>
  <cp:revision/>
  <cp:lastPrinted>2024-10-18T17:49:13Z</cp:lastPrinted>
  <dcterms:created xsi:type="dcterms:W3CDTF">2012-12-11T20:48:19Z</dcterms:created>
  <dcterms:modified xsi:type="dcterms:W3CDTF">2025-02-07T15:25:19Z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